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<sst xmlns="http://schemas.openxmlformats.org/spreadsheetml/2006/main" count="36" uniqueCount="36">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</sst>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6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6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6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6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4" fillId="33" borderId="44" xfId="0" applyFont="1" applyFill="1" applyBorder="1" applyAlignment="1">
      <alignment horizontal="left" textRotation="90" wrapText="1"/>
    </xf>
    <xf numFmtId="0" fontId="4" fillId="33" borderId="21" xfId="0" applyFont="1" applyFill="1" applyBorder="1" applyAlignment="1">
      <alignment horizontal="left" textRotation="90" wrapText="1"/>
    </xf>
    <xf numFmtId="0" fontId="4" fillId="33" borderId="16" xfId="0" applyFont="1" applyFill="1" applyBorder="1" applyAlignment="1">
      <alignment horizontal="left" textRotation="90" wrapText="1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1">
      <selection activeCell="F14" sqref="F14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8" t="s">
        <v>0</v>
      </c>
      <c r="B1" s="69"/>
      <c r="C1" s="69"/>
      <c r="D1" s="69"/>
      <c r="E1" s="69"/>
      <c r="F1" s="69"/>
      <c r="G1" s="70"/>
      <c r="H1" s="71" t="s">
        <v>30</v>
      </c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3"/>
      <c r="U1" s="71" t="s">
        <v>12</v>
      </c>
      <c r="V1" s="73"/>
    </row>
    <row r="2" spans="1:22" ht="23.25" customHeight="1" thickBot="1">
      <c r="A2" s="80"/>
      <c r="B2" s="66" t="s">
        <v>23</v>
      </c>
      <c r="C2" s="67"/>
      <c r="D2" s="77" t="s">
        <v>24</v>
      </c>
      <c r="E2" s="78"/>
      <c r="F2" s="78"/>
      <c r="G2" s="79"/>
      <c r="H2" s="74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6"/>
      <c r="U2" s="74"/>
      <c r="V2" s="76"/>
    </row>
    <row r="3" spans="1:22" ht="153" thickBot="1">
      <c r="A3" s="81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3" t="s">
        <v>22</v>
      </c>
      <c r="I3" s="64" t="s">
        <v>34</v>
      </c>
      <c r="J3" s="65" t="s">
        <v>19</v>
      </c>
      <c r="K3" s="65" t="s">
        <v>20</v>
      </c>
      <c r="L3" s="65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2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113</v>
      </c>
      <c r="C4" s="12">
        <v>33</v>
      </c>
      <c r="D4" s="55">
        <v>883</v>
      </c>
      <c r="E4" s="26">
        <v>429</v>
      </c>
      <c r="F4" s="26">
        <v>159</v>
      </c>
      <c r="G4" s="27">
        <v>2</v>
      </c>
      <c r="H4" s="28">
        <v>15</v>
      </c>
      <c r="I4" s="28">
        <v>2</v>
      </c>
      <c r="J4" s="28">
        <v>356</v>
      </c>
      <c r="K4" s="26">
        <v>199</v>
      </c>
      <c r="L4" s="26">
        <v>122</v>
      </c>
      <c r="M4" s="26">
        <v>203</v>
      </c>
      <c r="N4" s="28">
        <v>97</v>
      </c>
      <c r="O4" s="28">
        <v>384</v>
      </c>
      <c r="P4" s="28">
        <v>267</v>
      </c>
      <c r="Q4" s="28">
        <v>0</v>
      </c>
      <c r="R4" s="28">
        <v>156</v>
      </c>
      <c r="S4" s="29">
        <v>1</v>
      </c>
      <c r="T4" s="27">
        <v>35</v>
      </c>
      <c r="U4" s="50">
        <f>883-892</f>
        <v>-9</v>
      </c>
      <c r="V4" s="34">
        <f aca="true" t="shared" si="0" ref="V4:V12">U4/D4</f>
        <v>-0.010192525481313703</v>
      </c>
    </row>
    <row r="5" spans="1:22" ht="27.75" customHeight="1">
      <c r="A5" s="9" t="s">
        <v>9</v>
      </c>
      <c r="B5" s="24">
        <v>11</v>
      </c>
      <c r="C5" s="24">
        <v>2</v>
      </c>
      <c r="D5" s="51">
        <v>123</v>
      </c>
      <c r="E5" s="30">
        <v>59</v>
      </c>
      <c r="F5" s="30">
        <v>15</v>
      </c>
      <c r="G5" s="31">
        <v>0</v>
      </c>
      <c r="H5" s="32">
        <v>4</v>
      </c>
      <c r="I5" s="32">
        <v>0</v>
      </c>
      <c r="J5" s="32">
        <v>63</v>
      </c>
      <c r="K5" s="30">
        <v>37</v>
      </c>
      <c r="L5" s="30">
        <v>19</v>
      </c>
      <c r="M5" s="30">
        <v>35</v>
      </c>
      <c r="N5" s="30">
        <v>22</v>
      </c>
      <c r="O5" s="30">
        <v>68</v>
      </c>
      <c r="P5" s="30">
        <v>31</v>
      </c>
      <c r="Q5" s="30">
        <v>0</v>
      </c>
      <c r="R5" s="30">
        <v>21</v>
      </c>
      <c r="S5" s="33">
        <v>0</v>
      </c>
      <c r="T5" s="31">
        <v>6</v>
      </c>
      <c r="U5" s="51">
        <f>123-135</f>
        <v>-12</v>
      </c>
      <c r="V5" s="34">
        <f t="shared" si="0"/>
        <v>-0.0975609756097561</v>
      </c>
    </row>
    <row r="6" spans="1:22" ht="27.75" customHeight="1">
      <c r="A6" s="9" t="s">
        <v>10</v>
      </c>
      <c r="B6" s="24">
        <v>17</v>
      </c>
      <c r="C6" s="24">
        <v>5</v>
      </c>
      <c r="D6" s="51">
        <v>139</v>
      </c>
      <c r="E6" s="30">
        <v>68</v>
      </c>
      <c r="F6" s="30">
        <v>25</v>
      </c>
      <c r="G6" s="31">
        <v>0</v>
      </c>
      <c r="H6" s="32">
        <v>7</v>
      </c>
      <c r="I6" s="32">
        <v>0</v>
      </c>
      <c r="J6" s="32">
        <v>60</v>
      </c>
      <c r="K6" s="30">
        <v>47</v>
      </c>
      <c r="L6" s="30">
        <v>24</v>
      </c>
      <c r="M6" s="30">
        <v>55</v>
      </c>
      <c r="N6" s="30">
        <v>36</v>
      </c>
      <c r="O6" s="30">
        <v>68</v>
      </c>
      <c r="P6" s="30">
        <v>26</v>
      </c>
      <c r="Q6" s="30">
        <v>0</v>
      </c>
      <c r="R6" s="30">
        <v>34</v>
      </c>
      <c r="S6" s="33">
        <v>0</v>
      </c>
      <c r="T6" s="31">
        <v>1</v>
      </c>
      <c r="U6" s="51">
        <f>139-136</f>
        <v>3</v>
      </c>
      <c r="V6" s="34">
        <f t="shared" si="0"/>
        <v>0.02158273381294964</v>
      </c>
    </row>
    <row r="7" spans="1:22" ht="27.75" customHeight="1">
      <c r="A7" s="9" t="s">
        <v>5</v>
      </c>
      <c r="B7" s="24">
        <v>19</v>
      </c>
      <c r="C7" s="24">
        <v>5</v>
      </c>
      <c r="D7" s="56">
        <v>117</v>
      </c>
      <c r="E7" s="30">
        <v>56</v>
      </c>
      <c r="F7" s="30">
        <v>15</v>
      </c>
      <c r="G7" s="31">
        <v>0</v>
      </c>
      <c r="H7" s="32">
        <v>4</v>
      </c>
      <c r="I7" s="32">
        <v>0</v>
      </c>
      <c r="J7" s="32">
        <v>53</v>
      </c>
      <c r="K7" s="30">
        <v>34</v>
      </c>
      <c r="L7" s="35">
        <v>16</v>
      </c>
      <c r="M7" s="30">
        <v>41</v>
      </c>
      <c r="N7" s="32">
        <v>22</v>
      </c>
      <c r="O7" s="32">
        <v>41</v>
      </c>
      <c r="P7" s="32">
        <v>20</v>
      </c>
      <c r="Q7" s="32">
        <v>0</v>
      </c>
      <c r="R7" s="32">
        <v>24</v>
      </c>
      <c r="S7" s="36">
        <v>0</v>
      </c>
      <c r="T7" s="31">
        <v>0</v>
      </c>
      <c r="U7" s="51">
        <f>117-113</f>
        <v>4</v>
      </c>
      <c r="V7" s="34">
        <f t="shared" si="0"/>
        <v>0.03418803418803419</v>
      </c>
    </row>
    <row r="8" spans="1:22" ht="27.75" customHeight="1">
      <c r="A8" s="9" t="s">
        <v>6</v>
      </c>
      <c r="B8" s="24">
        <v>23</v>
      </c>
      <c r="C8" s="24">
        <v>8</v>
      </c>
      <c r="D8" s="51">
        <v>132</v>
      </c>
      <c r="E8" s="35">
        <v>73</v>
      </c>
      <c r="F8" s="35">
        <v>23</v>
      </c>
      <c r="G8" s="37">
        <v>0</v>
      </c>
      <c r="H8" s="38">
        <v>5</v>
      </c>
      <c r="I8" s="38">
        <v>0</v>
      </c>
      <c r="J8" s="38">
        <v>53</v>
      </c>
      <c r="K8" s="35">
        <v>36</v>
      </c>
      <c r="L8" s="30">
        <v>18</v>
      </c>
      <c r="M8" s="35">
        <v>47</v>
      </c>
      <c r="N8" s="35">
        <v>28</v>
      </c>
      <c r="O8" s="35">
        <v>43</v>
      </c>
      <c r="P8" s="35">
        <v>18</v>
      </c>
      <c r="Q8" s="35">
        <v>0</v>
      </c>
      <c r="R8" s="35">
        <v>26</v>
      </c>
      <c r="S8" s="39">
        <v>0</v>
      </c>
      <c r="T8" s="40">
        <v>0</v>
      </c>
      <c r="U8" s="52">
        <f>132-127</f>
        <v>5</v>
      </c>
      <c r="V8" s="34">
        <f t="shared" si="0"/>
        <v>0.03787878787878788</v>
      </c>
    </row>
    <row r="9" spans="1:22" ht="27.75" customHeight="1">
      <c r="A9" s="9" t="s">
        <v>7</v>
      </c>
      <c r="B9" s="24">
        <v>9</v>
      </c>
      <c r="C9" s="24">
        <v>2</v>
      </c>
      <c r="D9" s="51">
        <v>45</v>
      </c>
      <c r="E9" s="30">
        <v>23</v>
      </c>
      <c r="F9" s="30">
        <v>12</v>
      </c>
      <c r="G9" s="31">
        <v>0</v>
      </c>
      <c r="H9" s="32">
        <v>2</v>
      </c>
      <c r="I9" s="32">
        <v>0</v>
      </c>
      <c r="J9" s="32">
        <v>20</v>
      </c>
      <c r="K9" s="30">
        <v>11</v>
      </c>
      <c r="L9" s="30">
        <v>4</v>
      </c>
      <c r="M9" s="30">
        <v>27</v>
      </c>
      <c r="N9" s="30">
        <v>9</v>
      </c>
      <c r="O9" s="30">
        <v>10</v>
      </c>
      <c r="P9" s="30">
        <v>5</v>
      </c>
      <c r="Q9" s="30">
        <v>0</v>
      </c>
      <c r="R9" s="30">
        <v>8</v>
      </c>
      <c r="S9" s="33">
        <v>0</v>
      </c>
      <c r="T9" s="31">
        <v>2</v>
      </c>
      <c r="U9" s="51">
        <f>45-44</f>
        <v>1</v>
      </c>
      <c r="V9" s="34">
        <f t="shared" si="0"/>
        <v>0.022222222222222223</v>
      </c>
    </row>
    <row r="10" spans="1:22" ht="27.75" customHeight="1">
      <c r="A10" s="9" t="s">
        <v>4</v>
      </c>
      <c r="B10" s="24">
        <v>32</v>
      </c>
      <c r="C10" s="24">
        <v>6</v>
      </c>
      <c r="D10" s="56">
        <v>247</v>
      </c>
      <c r="E10" s="30">
        <v>118</v>
      </c>
      <c r="F10" s="30">
        <v>43</v>
      </c>
      <c r="G10" s="31">
        <v>0</v>
      </c>
      <c r="H10" s="32">
        <v>8</v>
      </c>
      <c r="I10" s="32">
        <v>1</v>
      </c>
      <c r="J10" s="32">
        <v>107</v>
      </c>
      <c r="K10" s="30">
        <v>70</v>
      </c>
      <c r="L10" s="30">
        <v>32</v>
      </c>
      <c r="M10" s="30">
        <v>83</v>
      </c>
      <c r="N10" s="32">
        <v>43</v>
      </c>
      <c r="O10" s="32">
        <v>100</v>
      </c>
      <c r="P10" s="32">
        <v>49</v>
      </c>
      <c r="Q10" s="32">
        <v>0</v>
      </c>
      <c r="R10" s="32">
        <v>50</v>
      </c>
      <c r="S10" s="36">
        <v>0</v>
      </c>
      <c r="T10" s="31">
        <v>6</v>
      </c>
      <c r="U10" s="51">
        <f>247-267</f>
        <v>-20</v>
      </c>
      <c r="V10" s="34">
        <f t="shared" si="0"/>
        <v>-0.08097165991902834</v>
      </c>
    </row>
    <row r="11" spans="1:22" ht="27.75" customHeight="1" thickBot="1">
      <c r="A11" s="10" t="s">
        <v>8</v>
      </c>
      <c r="B11" s="25">
        <v>25</v>
      </c>
      <c r="C11" s="25">
        <v>7</v>
      </c>
      <c r="D11" s="57">
        <v>195</v>
      </c>
      <c r="E11" s="41">
        <v>103</v>
      </c>
      <c r="F11" s="41">
        <v>47</v>
      </c>
      <c r="G11" s="40">
        <v>0</v>
      </c>
      <c r="H11" s="42">
        <v>8</v>
      </c>
      <c r="I11" s="42">
        <v>1</v>
      </c>
      <c r="J11" s="42">
        <v>70</v>
      </c>
      <c r="K11" s="41">
        <v>44</v>
      </c>
      <c r="L11" s="43">
        <v>27</v>
      </c>
      <c r="M11" s="41">
        <v>63</v>
      </c>
      <c r="N11" s="44">
        <v>27</v>
      </c>
      <c r="O11" s="41">
        <v>62</v>
      </c>
      <c r="P11" s="41">
        <v>46</v>
      </c>
      <c r="Q11" s="41">
        <v>0</v>
      </c>
      <c r="R11" s="41">
        <v>42</v>
      </c>
      <c r="S11" s="45">
        <v>0</v>
      </c>
      <c r="T11" s="40">
        <v>10</v>
      </c>
      <c r="U11" s="52">
        <f>195-210</f>
        <v>-15</v>
      </c>
      <c r="V11" s="46">
        <f t="shared" si="0"/>
        <v>-0.07692307692307693</v>
      </c>
    </row>
    <row r="12" spans="1:22" ht="27.75" customHeight="1" thickBot="1">
      <c r="A12" s="11" t="s">
        <v>11</v>
      </c>
      <c r="B12" s="13">
        <f>SUM(B4:B11)</f>
        <v>249</v>
      </c>
      <c r="C12" s="13">
        <f>SUM(C4:C11)</f>
        <v>68</v>
      </c>
      <c r="D12" s="58">
        <f>SUM(D4:D11)</f>
        <v>1881</v>
      </c>
      <c r="E12" s="14">
        <f aca="true" t="shared" si="1" ref="E12:S12">SUM(E4:E11)</f>
        <v>929</v>
      </c>
      <c r="F12" s="15">
        <f t="shared" si="1"/>
        <v>339</v>
      </c>
      <c r="G12" s="23">
        <f t="shared" si="1"/>
        <v>2</v>
      </c>
      <c r="H12" s="22">
        <f>SUM(H4:H11)</f>
        <v>53</v>
      </c>
      <c r="I12" s="15">
        <f t="shared" si="1"/>
        <v>4</v>
      </c>
      <c r="J12" s="15">
        <f>SUM(J4:J11)</f>
        <v>782</v>
      </c>
      <c r="K12" s="15">
        <f t="shared" si="1"/>
        <v>478</v>
      </c>
      <c r="L12" s="15">
        <f>SUM(L4:L11)</f>
        <v>262</v>
      </c>
      <c r="M12" s="15">
        <f t="shared" si="1"/>
        <v>554</v>
      </c>
      <c r="N12" s="17">
        <f t="shared" si="1"/>
        <v>284</v>
      </c>
      <c r="O12" s="16">
        <f t="shared" si="1"/>
        <v>776</v>
      </c>
      <c r="P12" s="16">
        <f t="shared" si="1"/>
        <v>462</v>
      </c>
      <c r="Q12" s="16">
        <f t="shared" si="1"/>
        <v>0</v>
      </c>
      <c r="R12" s="16">
        <f t="shared" si="1"/>
        <v>361</v>
      </c>
      <c r="S12" s="18">
        <f t="shared" si="1"/>
        <v>1</v>
      </c>
      <c r="T12" s="19">
        <f>SUM(T4:T11)</f>
        <v>60</v>
      </c>
      <c r="U12" s="53">
        <f>SUM(U4:U11)</f>
        <v>-43</v>
      </c>
      <c r="V12" s="20">
        <f t="shared" si="0"/>
        <v>-0.022860180754917598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8625" bottom="0.75" header="0.3" footer="0.3"/>
  <pageSetup horizontalDpi="600" verticalDpi="600" orientation="landscape" paperSize="9" scale="90" r:id="rId1"/>
  <headerFooter alignWithMargins="0">
    <oddHeader>&amp;C&amp;"Arial CE,Pogrubiony"&amp;12Poziom i dynamika bezrobocia w rejonie działania Powiatowego Urzędu Pracy w Sochaczewie. Stan na dzień 30.09.2020r.  &amp;20         &amp;10             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</dc:creator>
  <cp:keywords/>
  <dc:description/>
  <cp:lastModifiedBy>Jadwiga Libera</cp:lastModifiedBy>
  <cp:lastPrinted>2020-05-08T12:42:39Z</cp:lastPrinted>
  <dcterms:created xsi:type="dcterms:W3CDTF">2004-02-11T09:49:15Z</dcterms:created>
  <dcterms:modified xsi:type="dcterms:W3CDTF">2020-10-07T07:23:34Z</dcterms:modified>
  <cp:category/>
  <cp:version/>
  <cp:contentType/>
  <cp:contentStatus/>
</cp:coreProperties>
</file>